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040" activeTab="4"/>
  </bookViews>
  <sheets>
    <sheet name="scorecard" sheetId="15" r:id="rId1"/>
    <sheet name="KRA3.1" sheetId="7" r:id="rId2"/>
    <sheet name="KRA3.2 (2)" sheetId="16" r:id="rId3"/>
    <sheet name="KRA3.3ab" sheetId="12" r:id="rId4"/>
    <sheet name="KRA3.4" sheetId="13" r:id="rId5"/>
  </sheets>
  <definedNames>
    <definedName name="_xlnm.Print_Area" localSheetId="1">KRA3.1!$A$1:$E$21</definedName>
    <definedName name="_xlnm.Print_Area" localSheetId="2">'KRA3.2 (2)'!$A$1:$F$22</definedName>
    <definedName name="_xlnm.Print_Area" localSheetId="3">KRA3.3ab!$A$1:$C$20</definedName>
    <definedName name="_xlnm.Print_Area" localSheetId="4">KRA3.4!$A$1:$C$17</definedName>
  </definedNames>
  <calcPr calcId="124519"/>
</workbook>
</file>

<file path=xl/calcChain.xml><?xml version="1.0" encoding="utf-8"?>
<calcChain xmlns="http://schemas.openxmlformats.org/spreadsheetml/2006/main">
  <c r="B9" i="13"/>
  <c r="B10" s="1"/>
  <c r="D9"/>
  <c r="D10" s="1"/>
  <c r="F13" i="15" l="1"/>
  <c r="G13" s="1"/>
  <c r="F14"/>
  <c r="G14" s="1"/>
  <c r="D9" i="12"/>
  <c r="D8"/>
  <c r="D10" s="1"/>
  <c r="B10"/>
  <c r="B11" s="1"/>
  <c r="C12" i="16"/>
  <c r="C14" s="1"/>
  <c r="D12"/>
  <c r="D14" s="1"/>
  <c r="E12"/>
  <c r="E14" s="1"/>
  <c r="F12"/>
  <c r="F14" s="1"/>
  <c r="B12"/>
  <c r="B14" s="1"/>
  <c r="C11" i="7"/>
  <c r="C14" s="1"/>
  <c r="D11"/>
  <c r="D14" s="1"/>
  <c r="B11"/>
  <c r="B14"/>
  <c r="E14" l="1"/>
  <c r="F7" i="15" s="1"/>
  <c r="G7" s="1"/>
  <c r="F11"/>
  <c r="G11" s="1"/>
  <c r="D11" i="12"/>
  <c r="F10" i="15"/>
  <c r="G10" s="1"/>
  <c r="G14" i="16"/>
  <c r="G12"/>
  <c r="E16" i="15"/>
  <c r="E15" i="7" l="1"/>
  <c r="F8" i="15"/>
  <c r="G8" s="1"/>
  <c r="G15" i="16"/>
  <c r="G9" i="15"/>
  <c r="G12"/>
  <c r="G16" l="1"/>
</calcChain>
</file>

<file path=xl/sharedStrings.xml><?xml version="1.0" encoding="utf-8"?>
<sst xmlns="http://schemas.openxmlformats.org/spreadsheetml/2006/main" count="114" uniqueCount="72">
  <si>
    <t>SY 2013-2014</t>
  </si>
  <si>
    <t>SY 2014-2015</t>
  </si>
  <si>
    <t>SCHOOL YEAR</t>
  </si>
  <si>
    <t>TOTAL</t>
  </si>
  <si>
    <t>Prepared by:</t>
  </si>
  <si>
    <t>Certified True and Correct:</t>
  </si>
  <si>
    <t>Date</t>
  </si>
  <si>
    <t xml:space="preserve">National
 Linkages                      </t>
  </si>
  <si>
    <t xml:space="preserve">Regional
 Linkages                              </t>
  </si>
  <si>
    <t>SY 2015-2016</t>
  </si>
  <si>
    <t xml:space="preserve">EQUIVALENT
POINTS </t>
  </si>
  <si>
    <t>TOTAL POINTS</t>
  </si>
  <si>
    <t>POINT ALLOCATION</t>
  </si>
  <si>
    <t xml:space="preserve">FORM SL KRA 3.2 Community/Population Served Weighted by the Length of Training </t>
  </si>
  <si>
    <t>5 or more days</t>
  </si>
  <si>
    <t>3 to 4 days</t>
  </si>
  <si>
    <t xml:space="preserve"> 2 days</t>
  </si>
  <si>
    <t>1 Day
(8 hrs)</t>
  </si>
  <si>
    <t>SUMMARY SHEET</t>
  </si>
  <si>
    <t xml:space="preserve">International
 Linkages             </t>
  </si>
  <si>
    <t>Period Covered</t>
  </si>
  <si>
    <t>FY 2013</t>
  </si>
  <si>
    <t>FY 2014</t>
  </si>
  <si>
    <t>FY 2015</t>
  </si>
  <si>
    <t>Signature</t>
  </si>
  <si>
    <t>Printed Name:</t>
  </si>
  <si>
    <t>Designation :</t>
  </si>
  <si>
    <t>Head of the SUC</t>
  </si>
  <si>
    <t xml:space="preserve">Equivalent Points </t>
  </si>
  <si>
    <t>Name of SUC</t>
  </si>
  <si>
    <t>Region</t>
  </si>
  <si>
    <t>Region ____________</t>
  </si>
  <si>
    <t>FORM SL KRA 3.3ab Adopters</t>
  </si>
  <si>
    <t>Name of SUC______________________________</t>
  </si>
  <si>
    <t>FY 2016 LEVELLING SCORECARD</t>
  </si>
  <si>
    <t>Name of SUC:</t>
  </si>
  <si>
    <t>INDICATORS</t>
  </si>
  <si>
    <t xml:space="preserve">MAXIMUM PTS </t>
  </si>
  <si>
    <t>VALUE</t>
  </si>
  <si>
    <t>KRA3:  SERVICES TO THE COMMMUNITY</t>
  </si>
  <si>
    <t>KRA 3 SCORE</t>
  </si>
  <si>
    <t xml:space="preserve">Number of trainees weighted by the length of training
</t>
  </si>
  <si>
    <t>Adopters</t>
  </si>
  <si>
    <t>a</t>
  </si>
  <si>
    <t>b</t>
  </si>
  <si>
    <t>Number of adopters engaged in profitable enterprise in the past three (3) years</t>
  </si>
  <si>
    <t>Viable Demonstration Projects</t>
  </si>
  <si>
    <t xml:space="preserve">Number of viable demonstration projects based on the positive return on investment (ROI) analysis in the past three (3) years </t>
  </si>
  <si>
    <t>Internal Rate of Return (IRR) for all demonstration projects</t>
  </si>
  <si>
    <t>Active linkages/partnerships with other organizations/ educational institutions in the past three (3) yrs.</t>
  </si>
  <si>
    <t>Average yearly percent increase in number of adopters in the past three (3) years</t>
  </si>
  <si>
    <t>Weighted Pts</t>
  </si>
  <si>
    <t>X</t>
  </si>
  <si>
    <t>GRAND TOTAL</t>
  </si>
  <si>
    <t>TOTAL NUMBER OF TRAINEES PER HOUR/DAY</t>
  </si>
  <si>
    <t>(3.a)Number of Adopters Engaged in Profitable* Enterprise
in the Past Three Years</t>
  </si>
  <si>
    <t>(3.b) Average Annual
Increase in the Number of Adopters</t>
  </si>
  <si>
    <t>FISCAL YEAR</t>
  </si>
  <si>
    <t>Total Annual Profit/Income of the Adopters</t>
  </si>
  <si>
    <t>Formula for 3.3.b =</t>
  </si>
  <si>
    <r>
      <t xml:space="preserve">{(Adopter </t>
    </r>
    <r>
      <rPr>
        <vertAlign val="subscript"/>
        <sz val="11"/>
        <color theme="1"/>
        <rFont val="Arial Narrow"/>
        <family val="2"/>
      </rPr>
      <t>Year2</t>
    </r>
    <r>
      <rPr>
        <sz val="11"/>
        <color theme="1"/>
        <rFont val="Arial Narrow"/>
        <family val="2"/>
      </rPr>
      <t xml:space="preserve"> - Adopter</t>
    </r>
    <r>
      <rPr>
        <vertAlign val="subscript"/>
        <sz val="11"/>
        <color theme="1"/>
        <rFont val="Arial Narrow"/>
        <family val="2"/>
      </rPr>
      <t xml:space="preserve"> Year1</t>
    </r>
    <r>
      <rPr>
        <sz val="11"/>
        <color theme="1"/>
        <rFont val="Arial Narrow"/>
        <family val="2"/>
      </rPr>
      <t xml:space="preserve">)/Adopter </t>
    </r>
    <r>
      <rPr>
        <vertAlign val="subscript"/>
        <sz val="11"/>
        <color theme="1"/>
        <rFont val="Arial Narrow"/>
        <family val="2"/>
      </rPr>
      <t>Year1</t>
    </r>
    <r>
      <rPr>
        <sz val="11"/>
        <color theme="1"/>
        <rFont val="Arial Narrow"/>
        <family val="2"/>
      </rPr>
      <t xml:space="preserve">}*100+{(Adopter </t>
    </r>
    <r>
      <rPr>
        <vertAlign val="subscript"/>
        <sz val="11"/>
        <color theme="1"/>
        <rFont val="Arial Narrow"/>
        <family val="2"/>
      </rPr>
      <t>Year3</t>
    </r>
    <r>
      <rPr>
        <sz val="11"/>
        <color theme="1"/>
        <rFont val="Arial Narrow"/>
        <family val="2"/>
      </rPr>
      <t xml:space="preserve"> - Adopter </t>
    </r>
    <r>
      <rPr>
        <vertAlign val="subscript"/>
        <sz val="11"/>
        <color theme="1"/>
        <rFont val="Arial Narrow"/>
        <family val="2"/>
      </rPr>
      <t>Year2</t>
    </r>
    <r>
      <rPr>
        <sz val="11"/>
        <color theme="1"/>
        <rFont val="Arial Narrow"/>
        <family val="2"/>
      </rPr>
      <t xml:space="preserve">)/Adopter </t>
    </r>
    <r>
      <rPr>
        <vertAlign val="subscript"/>
        <sz val="11"/>
        <color theme="1"/>
        <rFont val="Arial Narrow"/>
        <family val="2"/>
      </rPr>
      <t>Year2</t>
    </r>
    <r>
      <rPr>
        <sz val="11"/>
        <color theme="1"/>
        <rFont val="Arial Narrow"/>
        <family val="2"/>
      </rPr>
      <t>}*100</t>
    </r>
  </si>
  <si>
    <t>Annual ROI of Viable Demonstration Project</t>
  </si>
  <si>
    <t>(3.4.a) Number of Viable Demonstration Projects</t>
  </si>
  <si>
    <t>(3.4.b) Internal Rate of Return (IRR) for all Demonstration Projects</t>
  </si>
  <si>
    <t>EQUIVALENT PT</t>
  </si>
  <si>
    <t xml:space="preserve">less than 1 day
 or 8 hrs </t>
  </si>
  <si>
    <t>FORM SL KRA 3.4ab Viable Demonstration Projects and Corresponding  Internal Rate of Return for All Demonstration Projects</t>
  </si>
  <si>
    <t>Number of Trainees and Equivalent Weights by Number of Days/Hours</t>
  </si>
  <si>
    <t>FORM SL KRA 3.1 Number Active Linkages/Partnerships 
with Other Organizations/Educational Institutions</t>
  </si>
  <si>
    <t>Number of Linkages</t>
  </si>
  <si>
    <t>Region _________</t>
  </si>
  <si>
    <t xml:space="preserve">Name of SUC  __________________________________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</si>
</sst>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 Narrow"/>
      <family val="2"/>
    </font>
    <font>
      <b/>
      <sz val="11"/>
      <name val="Arial Narrow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name val="Arial Narrow"/>
      <family val="2"/>
    </font>
    <font>
      <b/>
      <sz val="11"/>
      <color rgb="FFFF0000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b/>
      <sz val="16"/>
      <color theme="1"/>
      <name val="Arial Narrow"/>
      <family val="2"/>
    </font>
    <font>
      <sz val="11"/>
      <color rgb="FFFF0000"/>
      <name val="Arial Narrow"/>
      <family val="2"/>
    </font>
    <font>
      <b/>
      <sz val="10"/>
      <color theme="1"/>
      <name val="Arial Narrow"/>
      <family val="2"/>
    </font>
    <font>
      <vertAlign val="subscript"/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6"/>
      <color rgb="FFFF0000"/>
      <name val="Arial Narrow"/>
      <family val="2"/>
    </font>
    <font>
      <i/>
      <sz val="11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6">
    <xf numFmtId="0" fontId="0" fillId="0" borderId="0" xfId="0"/>
    <xf numFmtId="0" fontId="1" fillId="0" borderId="5" xfId="0" applyFont="1" applyBorder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/>
    <xf numFmtId="0" fontId="5" fillId="0" borderId="8" xfId="0" applyFont="1" applyBorder="1" applyProtection="1"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6" fillId="0" borderId="14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vertical="top"/>
    </xf>
    <xf numFmtId="0" fontId="6" fillId="2" borderId="22" xfId="0" applyFont="1" applyFill="1" applyBorder="1" applyAlignment="1" applyProtection="1">
      <alignment horizontal="center" vertical="center" wrapText="1"/>
    </xf>
    <xf numFmtId="2" fontId="4" fillId="2" borderId="22" xfId="1" applyNumberFormat="1" applyFont="1" applyFill="1" applyBorder="1" applyAlignment="1" applyProtection="1">
      <alignment horizontal="center" vertical="center"/>
    </xf>
    <xf numFmtId="2" fontId="9" fillId="3" borderId="1" xfId="0" applyNumberFormat="1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vertical="top"/>
    </xf>
    <xf numFmtId="2" fontId="5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vertical="top"/>
    </xf>
    <xf numFmtId="0" fontId="5" fillId="0" borderId="5" xfId="0" applyFont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top"/>
    </xf>
    <xf numFmtId="0" fontId="6" fillId="0" borderId="1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3" xfId="0" applyFont="1" applyBorder="1" applyProtection="1"/>
    <xf numFmtId="0" fontId="10" fillId="4" borderId="1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3" xfId="0" applyFont="1" applyBorder="1"/>
    <xf numFmtId="0" fontId="1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2" fillId="0" borderId="1" xfId="0" applyFont="1" applyBorder="1" applyAlignment="1">
      <alignment horizontal="center"/>
    </xf>
    <xf numFmtId="0" fontId="1" fillId="0" borderId="0" xfId="0" quotePrefix="1" applyFont="1"/>
    <xf numFmtId="0" fontId="14" fillId="0" borderId="0" xfId="0" applyFont="1" applyBorder="1"/>
    <xf numFmtId="0" fontId="15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1" fillId="0" borderId="0" xfId="0" applyFont="1" applyBorder="1"/>
    <xf numFmtId="0" fontId="1" fillId="0" borderId="8" xfId="0" applyFont="1" applyBorder="1" applyAlignment="1"/>
    <xf numFmtId="0" fontId="1" fillId="0" borderId="0" xfId="0" applyFont="1" applyAlignment="1"/>
    <xf numFmtId="0" fontId="12" fillId="0" borderId="4" xfId="0" applyFont="1" applyBorder="1" applyAlignment="1">
      <alignment vertical="center" wrapText="1"/>
    </xf>
    <xf numFmtId="0" fontId="1" fillId="0" borderId="10" xfId="0" applyFont="1" applyBorder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7" fillId="0" borderId="1" xfId="0" applyFont="1" applyBorder="1"/>
    <xf numFmtId="0" fontId="13" fillId="0" borderId="0" xfId="0" applyFont="1"/>
    <xf numFmtId="0" fontId="16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2" fontId="10" fillId="4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5" fillId="2" borderId="24" xfId="0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horizontal="center"/>
    </xf>
    <xf numFmtId="0" fontId="1" fillId="0" borderId="5" xfId="0" applyFont="1" applyBorder="1"/>
    <xf numFmtId="0" fontId="12" fillId="0" borderId="25" xfId="0" applyFont="1" applyBorder="1" applyAlignment="1">
      <alignment horizontal="center" vertical="center" wrapText="1"/>
    </xf>
    <xf numFmtId="0" fontId="1" fillId="0" borderId="7" xfId="0" applyFont="1" applyBorder="1"/>
    <xf numFmtId="0" fontId="1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/>
    <xf numFmtId="0" fontId="1" fillId="0" borderId="19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2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/>
    <xf numFmtId="0" fontId="1" fillId="0" borderId="4" xfId="0" applyFont="1" applyBorder="1"/>
    <xf numFmtId="0" fontId="1" fillId="0" borderId="31" xfId="0" applyFont="1" applyBorder="1"/>
    <xf numFmtId="0" fontId="21" fillId="0" borderId="2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4" fillId="0" borderId="5" xfId="0" applyFont="1" applyBorder="1"/>
    <xf numFmtId="0" fontId="12" fillId="5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Protection="1"/>
    <xf numFmtId="9" fontId="1" fillId="0" borderId="1" xfId="2" applyFont="1" applyBorder="1" applyAlignment="1" applyProtection="1">
      <alignment horizontal="center"/>
    </xf>
    <xf numFmtId="9" fontId="12" fillId="5" borderId="1" xfId="2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center"/>
    </xf>
    <xf numFmtId="2" fontId="17" fillId="3" borderId="1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/>
    <xf numFmtId="0" fontId="18" fillId="0" borderId="5" xfId="0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24" fillId="0" borderId="0" xfId="0" applyFont="1"/>
    <xf numFmtId="3" fontId="1" fillId="0" borderId="1" xfId="0" applyNumberFormat="1" applyFont="1" applyBorder="1" applyAlignment="1">
      <alignment horizontal="center"/>
    </xf>
    <xf numFmtId="3" fontId="21" fillId="0" borderId="3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3" fontId="12" fillId="0" borderId="32" xfId="0" applyNumberFormat="1" applyFont="1" applyBorder="1" applyAlignment="1">
      <alignment horizontal="center"/>
    </xf>
    <xf numFmtId="0" fontId="12" fillId="0" borderId="0" xfId="0" applyFont="1"/>
    <xf numFmtId="0" fontId="26" fillId="0" borderId="4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0" fontId="10" fillId="4" borderId="5" xfId="0" applyFont="1" applyFill="1" applyBorder="1" applyAlignment="1" applyProtection="1">
      <alignment horizontal="center" vertical="top"/>
    </xf>
    <xf numFmtId="0" fontId="10" fillId="4" borderId="6" xfId="0" applyFont="1" applyFill="1" applyBorder="1" applyAlignment="1" applyProtection="1">
      <alignment horizontal="center" vertical="top"/>
    </xf>
    <xf numFmtId="0" fontId="10" fillId="4" borderId="7" xfId="0" applyFont="1" applyFill="1" applyBorder="1" applyAlignment="1" applyProtection="1">
      <alignment horizontal="center" vertical="top"/>
    </xf>
    <xf numFmtId="0" fontId="5" fillId="0" borderId="13" xfId="0" applyFont="1" applyBorder="1" applyAlignment="1" applyProtection="1">
      <alignment horizontal="left" vertical="top" wrapText="1"/>
    </xf>
    <xf numFmtId="0" fontId="5" fillId="0" borderId="23" xfId="0" applyFont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left" vertical="top" wrapText="1"/>
    </xf>
    <xf numFmtId="0" fontId="5" fillId="2" borderId="20" xfId="0" applyFont="1" applyFill="1" applyBorder="1" applyAlignment="1" applyProtection="1">
      <alignment horizontal="left" vertical="top" wrapText="1"/>
    </xf>
    <xf numFmtId="0" fontId="5" fillId="2" borderId="21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horizontal="left" vertical="top" wrapText="1"/>
    </xf>
    <xf numFmtId="0" fontId="5" fillId="2" borderId="7" xfId="0" applyFont="1" applyFill="1" applyBorder="1" applyAlignment="1" applyProtection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 wrapText="1"/>
    </xf>
    <xf numFmtId="0" fontId="22" fillId="0" borderId="5" xfId="0" applyFont="1" applyBorder="1" applyAlignment="1" applyProtection="1">
      <alignment horizontal="center"/>
      <protection locked="0"/>
    </xf>
    <xf numFmtId="0" fontId="22" fillId="0" borderId="6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22" fillId="0" borderId="25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8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9" fillId="0" borderId="8" xfId="0" applyFont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cent" xfId="2" builtinId="5"/>
  </cellStyles>
  <dxfs count="6">
    <dxf>
      <font>
        <color theme="9" tint="0.39994506668294322"/>
      </font>
    </dxf>
    <dxf>
      <font>
        <color rgb="FFFFFF00"/>
      </font>
    </dxf>
    <dxf>
      <font>
        <color theme="0"/>
      </font>
    </dxf>
    <dxf>
      <font>
        <color theme="9" tint="0.39994506668294322"/>
      </font>
      <fill>
        <patternFill>
          <bgColor theme="9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9" tint="0.39994506668294322"/>
      </font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="115" zoomScaleNormal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8" sqref="F8"/>
    </sheetView>
  </sheetViews>
  <sheetFormatPr defaultRowHeight="15"/>
  <cols>
    <col min="1" max="1" width="4.5703125" style="12" customWidth="1"/>
    <col min="2" max="2" width="4.28515625" style="12" customWidth="1"/>
    <col min="3" max="3" width="4.85546875" style="12" customWidth="1"/>
    <col min="4" max="4" width="40.5703125" style="12" customWidth="1"/>
    <col min="5" max="5" width="11.140625" style="40" customWidth="1"/>
    <col min="6" max="6" width="11.7109375" style="41" customWidth="1"/>
    <col min="7" max="7" width="13.140625" style="12" customWidth="1"/>
    <col min="8" max="16384" width="9.140625" style="12"/>
  </cols>
  <sheetData>
    <row r="1" spans="1:7" ht="18">
      <c r="A1" s="141" t="s">
        <v>34</v>
      </c>
      <c r="B1" s="141"/>
      <c r="C1" s="141"/>
      <c r="D1" s="141"/>
      <c r="E1" s="141"/>
      <c r="F1" s="141"/>
      <c r="G1" s="141"/>
    </row>
    <row r="3" spans="1:7">
      <c r="A3" s="12" t="s">
        <v>35</v>
      </c>
      <c r="D3" s="13"/>
      <c r="E3" s="14"/>
      <c r="F3" s="15"/>
      <c r="G3" s="16"/>
    </row>
    <row r="5" spans="1:7" ht="18">
      <c r="A5" s="142" t="s">
        <v>39</v>
      </c>
      <c r="B5" s="142"/>
      <c r="C5" s="142"/>
      <c r="D5" s="142"/>
      <c r="E5" s="142"/>
      <c r="F5" s="142"/>
      <c r="G5" s="142"/>
    </row>
    <row r="6" spans="1:7" ht="30.75" thickBot="1">
      <c r="A6" s="17"/>
      <c r="B6" s="143" t="s">
        <v>36</v>
      </c>
      <c r="C6" s="144"/>
      <c r="D6" s="145"/>
      <c r="E6" s="18" t="s">
        <v>37</v>
      </c>
      <c r="F6" s="18" t="s">
        <v>38</v>
      </c>
      <c r="G6" s="19" t="s">
        <v>12</v>
      </c>
    </row>
    <row r="7" spans="1:7" ht="39" customHeight="1" thickTop="1">
      <c r="A7" s="20">
        <v>1</v>
      </c>
      <c r="B7" s="146" t="s">
        <v>49</v>
      </c>
      <c r="C7" s="147"/>
      <c r="D7" s="148"/>
      <c r="E7" s="21">
        <v>3</v>
      </c>
      <c r="F7" s="22">
        <f>KRA3.1!E14</f>
        <v>0</v>
      </c>
      <c r="G7" s="26" t="str">
        <f>IF(F7&lt;1,"0.0",IF(F7&lt;5,"0.5",IF(F7&lt;10,"1",IF(F7&lt;15,"2",IF(F7&gt;14,"3")))))</f>
        <v>0.0</v>
      </c>
    </row>
    <row r="8" spans="1:7" ht="21" customHeight="1">
      <c r="A8" s="24">
        <v>2</v>
      </c>
      <c r="B8" s="149" t="s">
        <v>41</v>
      </c>
      <c r="C8" s="150"/>
      <c r="D8" s="151"/>
      <c r="E8" s="27">
        <v>3.5</v>
      </c>
      <c r="F8" s="25">
        <f>'KRA3.2 (2)'!G14</f>
        <v>0</v>
      </c>
      <c r="G8" s="26" t="str">
        <f>IF(F8&lt;1000,"0.0",IF(F8&lt;1500,"0.5",IF(F8&lt;2000,"1",IF(F8&lt;2500,"1.5",IF(F8&lt;3000,"2.5",IF(F8&gt;2999,"3.5"))))))</f>
        <v>0.0</v>
      </c>
    </row>
    <row r="9" spans="1:7" ht="23.25" customHeight="1">
      <c r="A9" s="24">
        <v>3</v>
      </c>
      <c r="B9" s="149" t="s">
        <v>42</v>
      </c>
      <c r="C9" s="150"/>
      <c r="D9" s="151"/>
      <c r="E9" s="27">
        <v>4.5</v>
      </c>
      <c r="F9" s="28"/>
      <c r="G9" s="26" t="e">
        <f>G10+G11</f>
        <v>#DIV/0!</v>
      </c>
    </row>
    <row r="10" spans="1:7" ht="36" customHeight="1">
      <c r="A10" s="29"/>
      <c r="B10" s="30" t="s">
        <v>43</v>
      </c>
      <c r="C10" s="136" t="s">
        <v>45</v>
      </c>
      <c r="D10" s="137"/>
      <c r="E10" s="31">
        <v>3.5</v>
      </c>
      <c r="F10" s="32">
        <f>KRA3.3ab!B10</f>
        <v>0</v>
      </c>
      <c r="G10" s="23" t="str">
        <f>IF(F10&lt;1,"0.0",IF(F10&lt;10,"0.5",IF(F10&lt;25,"1.5",IF(F10&lt;40,"2.5",IF(F10&lt;40,"2.5",IF(F10&gt;39,"3.5"))))))</f>
        <v>0.0</v>
      </c>
    </row>
    <row r="11" spans="1:7" ht="45.75" customHeight="1">
      <c r="A11" s="29"/>
      <c r="B11" s="30" t="s">
        <v>44</v>
      </c>
      <c r="C11" s="136" t="s">
        <v>50</v>
      </c>
      <c r="D11" s="137"/>
      <c r="E11" s="31">
        <v>1</v>
      </c>
      <c r="F11" s="32" t="e">
        <f>KRA3.3ab!D10</f>
        <v>#DIV/0!</v>
      </c>
      <c r="G11" s="23" t="e">
        <f>IF(F11&lt;1%,"0.0",IF(F11&lt;10%,"0.50",IF(F11&lt;20%,"0.75",IF(F11&gt;19%,"1.0"))))</f>
        <v>#DIV/0!</v>
      </c>
    </row>
    <row r="12" spans="1:7" s="81" customFormat="1" ht="32.25" customHeight="1">
      <c r="A12" s="80">
        <v>4</v>
      </c>
      <c r="B12" s="138" t="s">
        <v>46</v>
      </c>
      <c r="C12" s="139"/>
      <c r="D12" s="140"/>
      <c r="E12" s="27">
        <v>3</v>
      </c>
      <c r="F12" s="28"/>
      <c r="G12" s="26">
        <f>G13+G14</f>
        <v>0</v>
      </c>
    </row>
    <row r="13" spans="1:7" ht="48" customHeight="1">
      <c r="A13" s="29"/>
      <c r="B13" s="30" t="s">
        <v>43</v>
      </c>
      <c r="C13" s="136" t="s">
        <v>47</v>
      </c>
      <c r="D13" s="137"/>
      <c r="E13" s="31">
        <v>2</v>
      </c>
      <c r="F13" s="32">
        <f>KRA3.4!B9</f>
        <v>0</v>
      </c>
      <c r="G13" s="23" t="str">
        <f>IF(F13&lt;1,"0.0",IF(F13&lt;2,"1.0",IF(F13&lt;4,"1.5",IF(F13&lt;6,"1.75",IF(F13&gt;5,"2")))))</f>
        <v>0.0</v>
      </c>
    </row>
    <row r="14" spans="1:7" ht="33" customHeight="1">
      <c r="A14" s="29"/>
      <c r="B14" s="30" t="s">
        <v>44</v>
      </c>
      <c r="C14" s="136" t="s">
        <v>48</v>
      </c>
      <c r="D14" s="137"/>
      <c r="E14" s="31">
        <v>1</v>
      </c>
      <c r="F14" s="32">
        <f>KRA3.4!D9</f>
        <v>0</v>
      </c>
      <c r="G14" s="23" t="str">
        <f>IF(F14&lt;5%,"0.0",IF(F14&lt;15%,"0.5",IF(F14&lt;25%,"0.75",IF(F14&gt;24%,"1.0"))))</f>
        <v>0.0</v>
      </c>
    </row>
    <row r="15" spans="1:7">
      <c r="A15" s="33"/>
      <c r="B15" s="33"/>
      <c r="C15" s="33"/>
      <c r="D15" s="33"/>
      <c r="E15" s="34"/>
      <c r="F15" s="35"/>
      <c r="G15" s="36"/>
    </row>
    <row r="16" spans="1:7" s="39" customFormat="1" ht="23.25">
      <c r="A16" s="133" t="s">
        <v>40</v>
      </c>
      <c r="B16" s="134"/>
      <c r="C16" s="134"/>
      <c r="D16" s="135"/>
      <c r="E16" s="37">
        <f>E12+E9+E8+E7</f>
        <v>14</v>
      </c>
      <c r="F16" s="38"/>
      <c r="G16" s="73" t="e">
        <f>G7+G8+G9+G12</f>
        <v>#DIV/0!</v>
      </c>
    </row>
  </sheetData>
  <sheetProtection formatRows="0" selectLockedCells="1"/>
  <mergeCells count="12">
    <mergeCell ref="A16:D16"/>
    <mergeCell ref="C13:D13"/>
    <mergeCell ref="C14:D14"/>
    <mergeCell ref="B12:D12"/>
    <mergeCell ref="A1:G1"/>
    <mergeCell ref="A5:G5"/>
    <mergeCell ref="B6:D6"/>
    <mergeCell ref="B7:D7"/>
    <mergeCell ref="B8:D8"/>
    <mergeCell ref="B9:D9"/>
    <mergeCell ref="C10:D10"/>
    <mergeCell ref="C11:D11"/>
  </mergeCells>
  <conditionalFormatting sqref="G7:G16">
    <cfRule type="containsErrors" dxfId="5" priority="2">
      <formula>ISERROR(G7)</formula>
    </cfRule>
  </conditionalFormatting>
  <conditionalFormatting sqref="F7:F14">
    <cfRule type="containsErrors" dxfId="4" priority="1">
      <formula>ISERROR(F7)</formula>
    </cfRule>
  </conditionalFormatting>
  <printOptions horizontalCentered="1"/>
  <pageMargins left="1.5" right="0.25" top="1" bottom="0.2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opLeftCell="A4" zoomScale="118" zoomScaleNormal="118" workbookViewId="0">
      <selection activeCell="D7" sqref="D7"/>
    </sheetView>
  </sheetViews>
  <sheetFormatPr defaultRowHeight="16.5"/>
  <cols>
    <col min="1" max="1" width="15.7109375" style="43" customWidth="1"/>
    <col min="2" max="4" width="15.5703125" style="43" customWidth="1"/>
    <col min="5" max="5" width="15.85546875" style="43" customWidth="1"/>
    <col min="6" max="16384" width="9.140625" style="43"/>
  </cols>
  <sheetData>
    <row r="1" spans="1:5">
      <c r="A1" s="42" t="s">
        <v>29</v>
      </c>
      <c r="E1" s="43" t="s">
        <v>70</v>
      </c>
    </row>
    <row r="2" spans="1:5">
      <c r="B2" s="44"/>
      <c r="C2" s="44"/>
    </row>
    <row r="3" spans="1:5" ht="18">
      <c r="A3" s="167" t="s">
        <v>18</v>
      </c>
      <c r="B3" s="167"/>
      <c r="C3" s="167"/>
      <c r="D3" s="167"/>
      <c r="E3" s="167"/>
    </row>
    <row r="4" spans="1:5" ht="38.25" customHeight="1">
      <c r="A4" s="166" t="s">
        <v>68</v>
      </c>
      <c r="B4" s="166"/>
      <c r="C4" s="166"/>
      <c r="D4" s="166"/>
      <c r="E4" s="166"/>
    </row>
    <row r="5" spans="1:5">
      <c r="A5" s="161"/>
      <c r="B5" s="161"/>
      <c r="C5" s="161"/>
      <c r="D5" s="161"/>
      <c r="E5" s="45"/>
    </row>
    <row r="6" spans="1:5" ht="26.25" customHeight="1">
      <c r="A6" s="162" t="s">
        <v>2</v>
      </c>
      <c r="B6" s="164" t="s">
        <v>69</v>
      </c>
      <c r="C6" s="164"/>
      <c r="D6" s="165"/>
      <c r="E6" s="152" t="s">
        <v>53</v>
      </c>
    </row>
    <row r="7" spans="1:5" ht="39" customHeight="1" thickBot="1">
      <c r="A7" s="163"/>
      <c r="B7" s="75" t="s">
        <v>19</v>
      </c>
      <c r="C7" s="75" t="s">
        <v>7</v>
      </c>
      <c r="D7" s="84" t="s">
        <v>8</v>
      </c>
      <c r="E7" s="153"/>
    </row>
    <row r="8" spans="1:5" ht="17.25" thickTop="1">
      <c r="A8" s="88" t="s">
        <v>0</v>
      </c>
      <c r="B8" s="89"/>
      <c r="C8" s="88"/>
      <c r="D8" s="90"/>
      <c r="E8" s="89"/>
    </row>
    <row r="9" spans="1:5">
      <c r="A9" s="46" t="s">
        <v>1</v>
      </c>
      <c r="B9" s="47"/>
      <c r="C9" s="46"/>
      <c r="D9" s="83"/>
      <c r="E9" s="47"/>
    </row>
    <row r="10" spans="1:5" ht="17.25" thickBot="1">
      <c r="A10" s="63" t="s">
        <v>9</v>
      </c>
      <c r="B10" s="91"/>
      <c r="C10" s="63"/>
      <c r="D10" s="92"/>
      <c r="E10" s="91"/>
    </row>
    <row r="11" spans="1:5" ht="17.25" thickTop="1">
      <c r="A11" s="94" t="s">
        <v>3</v>
      </c>
      <c r="B11" s="88">
        <f>SUM(B8:B10)</f>
        <v>0</v>
      </c>
      <c r="C11" s="88">
        <f t="shared" ref="C11:D11" si="0">SUM(C8:C10)</f>
        <v>0</v>
      </c>
      <c r="D11" s="88">
        <f t="shared" si="0"/>
        <v>0</v>
      </c>
      <c r="E11" s="97"/>
    </row>
    <row r="12" spans="1:5">
      <c r="A12" s="82" t="s">
        <v>52</v>
      </c>
      <c r="B12" s="55"/>
      <c r="C12" s="55"/>
      <c r="D12" s="59"/>
      <c r="E12" s="98"/>
    </row>
    <row r="13" spans="1:5" ht="17.25" thickBot="1">
      <c r="A13" s="95" t="s">
        <v>51</v>
      </c>
      <c r="B13" s="63">
        <v>1</v>
      </c>
      <c r="C13" s="63">
        <v>0.5</v>
      </c>
      <c r="D13" s="63">
        <v>0.25</v>
      </c>
      <c r="E13" s="99"/>
    </row>
    <row r="14" spans="1:5" ht="17.25" thickTop="1">
      <c r="A14" s="86" t="s">
        <v>11</v>
      </c>
      <c r="B14" s="62">
        <f>B11*B13</f>
        <v>0</v>
      </c>
      <c r="C14" s="87">
        <f t="shared" ref="C14:D14" si="1">C11*C13</f>
        <v>0</v>
      </c>
      <c r="D14" s="93">
        <f t="shared" si="1"/>
        <v>0</v>
      </c>
      <c r="E14" s="96">
        <f>B14+C14+D14</f>
        <v>0</v>
      </c>
    </row>
    <row r="15" spans="1:5" ht="28.5" customHeight="1">
      <c r="A15" s="158" t="s">
        <v>28</v>
      </c>
      <c r="B15" s="159"/>
      <c r="C15" s="159"/>
      <c r="D15" s="160"/>
      <c r="E15" s="100" t="str">
        <f>IF(E14&lt;1,"0.0",IF(E14&lt;5,"0.5",IF(E14&lt;10,"1",IF(E14&lt;15,"2",IF(E14&gt;14,"3")))))</f>
        <v>0.0</v>
      </c>
    </row>
    <row r="16" spans="1:5">
      <c r="C16" s="49"/>
    </row>
    <row r="17" spans="1:5">
      <c r="A17" s="1"/>
      <c r="B17" s="156" t="s">
        <v>4</v>
      </c>
      <c r="C17" s="157"/>
      <c r="D17" s="154" t="s">
        <v>5</v>
      </c>
      <c r="E17" s="155"/>
    </row>
    <row r="18" spans="1:5">
      <c r="A18" s="1" t="s">
        <v>24</v>
      </c>
      <c r="B18" s="154"/>
      <c r="C18" s="155"/>
      <c r="D18" s="2"/>
      <c r="E18" s="3"/>
    </row>
    <row r="19" spans="1:5">
      <c r="A19" s="4" t="s">
        <v>25</v>
      </c>
      <c r="B19" s="154"/>
      <c r="C19" s="155"/>
      <c r="D19" s="2"/>
      <c r="E19" s="3"/>
    </row>
    <row r="20" spans="1:5">
      <c r="A20" s="1" t="s">
        <v>26</v>
      </c>
      <c r="B20" s="154"/>
      <c r="C20" s="155"/>
      <c r="D20" s="154" t="s">
        <v>27</v>
      </c>
      <c r="E20" s="155"/>
    </row>
    <row r="21" spans="1:5">
      <c r="A21" s="4" t="s">
        <v>6</v>
      </c>
      <c r="B21" s="154"/>
      <c r="C21" s="155"/>
      <c r="D21" s="2"/>
      <c r="E21" s="3"/>
    </row>
    <row r="22" spans="1:5">
      <c r="A22" s="50"/>
      <c r="B22" s="50"/>
    </row>
    <row r="23" spans="1:5">
      <c r="A23" s="51"/>
      <c r="B23" s="52"/>
    </row>
    <row r="24" spans="1:5">
      <c r="A24" s="53"/>
      <c r="B24" s="52"/>
    </row>
    <row r="25" spans="1:5">
      <c r="A25" s="54"/>
      <c r="B25" s="54"/>
    </row>
    <row r="26" spans="1:5">
      <c r="A26" s="55"/>
      <c r="B26" s="55"/>
    </row>
    <row r="27" spans="1:5">
      <c r="A27" s="50"/>
      <c r="B27" s="50"/>
    </row>
  </sheetData>
  <mergeCells count="14">
    <mergeCell ref="A5:D5"/>
    <mergeCell ref="A6:A7"/>
    <mergeCell ref="B6:D6"/>
    <mergeCell ref="A4:E4"/>
    <mergeCell ref="A3:E3"/>
    <mergeCell ref="E6:E7"/>
    <mergeCell ref="B21:C21"/>
    <mergeCell ref="B17:C17"/>
    <mergeCell ref="D17:E17"/>
    <mergeCell ref="D20:E20"/>
    <mergeCell ref="B18:C18"/>
    <mergeCell ref="B19:C19"/>
    <mergeCell ref="B20:C20"/>
    <mergeCell ref="A15:D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opLeftCell="A10" workbookViewId="0">
      <selection activeCell="D10" sqref="D10"/>
    </sheetView>
  </sheetViews>
  <sheetFormatPr defaultRowHeight="16.5"/>
  <cols>
    <col min="1" max="1" width="22.28515625" style="43" customWidth="1"/>
    <col min="2" max="7" width="16" style="43" customWidth="1"/>
    <col min="8" max="16384" width="9.140625" style="43"/>
  </cols>
  <sheetData>
    <row r="1" spans="1:7">
      <c r="A1" s="74" t="s">
        <v>29</v>
      </c>
      <c r="B1" s="56"/>
      <c r="C1" s="57"/>
      <c r="E1" s="57"/>
      <c r="F1" s="57" t="s">
        <v>30</v>
      </c>
    </row>
    <row r="2" spans="1:7">
      <c r="A2" s="172"/>
      <c r="B2" s="172"/>
      <c r="C2" s="172"/>
      <c r="D2" s="172"/>
      <c r="E2" s="172"/>
      <c r="F2" s="172"/>
    </row>
    <row r="3" spans="1:7" ht="18.75">
      <c r="A3" s="173" t="s">
        <v>18</v>
      </c>
      <c r="B3" s="173"/>
      <c r="C3" s="173"/>
      <c r="D3" s="173"/>
      <c r="E3" s="173"/>
      <c r="F3" s="173"/>
    </row>
    <row r="4" spans="1:7" ht="19.5" customHeight="1">
      <c r="A4" s="174" t="s">
        <v>13</v>
      </c>
      <c r="B4" s="174"/>
      <c r="C4" s="174"/>
      <c r="D4" s="174"/>
      <c r="E4" s="174"/>
      <c r="F4" s="174"/>
    </row>
    <row r="5" spans="1:7" ht="19.5" customHeight="1">
      <c r="A5" s="174" t="s">
        <v>67</v>
      </c>
      <c r="B5" s="174"/>
      <c r="C5" s="174"/>
      <c r="D5" s="174"/>
      <c r="E5" s="174"/>
      <c r="F5" s="174"/>
    </row>
    <row r="6" spans="1:7" ht="19.5" customHeight="1">
      <c r="A6" s="102"/>
      <c r="B6" s="102"/>
      <c r="C6" s="102"/>
      <c r="D6" s="102"/>
      <c r="E6" s="102"/>
      <c r="F6" s="102"/>
    </row>
    <row r="7" spans="1:7" ht="27.75" customHeight="1">
      <c r="A7" s="58"/>
      <c r="B7" s="179" t="s">
        <v>54</v>
      </c>
      <c r="C7" s="180"/>
      <c r="D7" s="180"/>
      <c r="E7" s="180"/>
      <c r="F7" s="181"/>
      <c r="G7" s="162" t="s">
        <v>53</v>
      </c>
    </row>
    <row r="8" spans="1:7" s="60" customFormat="1" ht="36.75" customHeight="1" thickBot="1">
      <c r="A8" s="101" t="s">
        <v>2</v>
      </c>
      <c r="B8" s="101" t="s">
        <v>14</v>
      </c>
      <c r="C8" s="101" t="s">
        <v>15</v>
      </c>
      <c r="D8" s="101" t="s">
        <v>16</v>
      </c>
      <c r="E8" s="101" t="s">
        <v>17</v>
      </c>
      <c r="F8" s="101" t="s">
        <v>65</v>
      </c>
      <c r="G8" s="182"/>
    </row>
    <row r="9" spans="1:7" ht="17.25" thickTop="1">
      <c r="A9" s="118" t="s">
        <v>0</v>
      </c>
      <c r="B9" s="119"/>
      <c r="C9" s="119"/>
      <c r="D9" s="119"/>
      <c r="E9" s="119"/>
      <c r="F9" s="119"/>
      <c r="G9" s="119"/>
    </row>
    <row r="10" spans="1:7">
      <c r="A10" s="79" t="s">
        <v>1</v>
      </c>
      <c r="B10" s="116"/>
      <c r="C10" s="116"/>
      <c r="D10" s="116"/>
      <c r="E10" s="116"/>
      <c r="F10" s="116"/>
      <c r="G10" s="116"/>
    </row>
    <row r="11" spans="1:7" ht="17.25" thickBot="1">
      <c r="A11" s="120" t="s">
        <v>9</v>
      </c>
      <c r="B11" s="121"/>
      <c r="C11" s="121"/>
      <c r="D11" s="121"/>
      <c r="E11" s="121"/>
      <c r="F11" s="121"/>
      <c r="G11" s="121"/>
    </row>
    <row r="12" spans="1:7" s="124" customFormat="1" ht="18" thickTop="1" thickBot="1">
      <c r="A12" s="122" t="s">
        <v>3</v>
      </c>
      <c r="B12" s="123">
        <f>SUM(B9:B11)</f>
        <v>0</v>
      </c>
      <c r="C12" s="123">
        <f t="shared" ref="C12:F12" si="0">SUM(C9:C11)</f>
        <v>0</v>
      </c>
      <c r="D12" s="123">
        <f t="shared" si="0"/>
        <v>0</v>
      </c>
      <c r="E12" s="123">
        <f t="shared" si="0"/>
        <v>0</v>
      </c>
      <c r="F12" s="123">
        <f t="shared" si="0"/>
        <v>0</v>
      </c>
      <c r="G12" s="127">
        <f>SUM(B12:F12)</f>
        <v>0</v>
      </c>
    </row>
    <row r="13" spans="1:7" s="77" customFormat="1">
      <c r="A13" s="125" t="s">
        <v>51</v>
      </c>
      <c r="B13" s="126">
        <v>2</v>
      </c>
      <c r="C13" s="126">
        <v>1.5</v>
      </c>
      <c r="D13" s="126">
        <v>1.25</v>
      </c>
      <c r="E13" s="126">
        <v>1</v>
      </c>
      <c r="F13" s="126">
        <v>0.5</v>
      </c>
      <c r="G13" s="117"/>
    </row>
    <row r="14" spans="1:7" s="124" customFormat="1" ht="20.25">
      <c r="A14" s="105" t="s">
        <v>11</v>
      </c>
      <c r="B14" s="105">
        <f>B12*B13</f>
        <v>0</v>
      </c>
      <c r="C14" s="105">
        <f t="shared" ref="C14:F14" si="1">C12*C13</f>
        <v>0</v>
      </c>
      <c r="D14" s="105">
        <f t="shared" si="1"/>
        <v>0</v>
      </c>
      <c r="E14" s="105">
        <f t="shared" si="1"/>
        <v>0</v>
      </c>
      <c r="F14" s="105">
        <f t="shared" si="1"/>
        <v>0</v>
      </c>
      <c r="G14" s="128">
        <f>SUM(B14:F14)</f>
        <v>0</v>
      </c>
    </row>
    <row r="15" spans="1:7" ht="34.5" customHeight="1">
      <c r="A15" s="183" t="s">
        <v>10</v>
      </c>
      <c r="B15" s="184"/>
      <c r="C15" s="184"/>
      <c r="D15" s="184"/>
      <c r="E15" s="184"/>
      <c r="F15" s="185"/>
      <c r="G15" s="129" t="str">
        <f>IF(G14&lt;1000,"0.0",IF(G14&lt;1500,"0.5",IF(G14&lt;2000,"1",IF(G14&lt;2500,"1.5",IF(G14&lt;3000,"2.5",IF(G14&gt;2999,"3.5"))))))</f>
        <v>0.0</v>
      </c>
    </row>
    <row r="16" spans="1:7" s="130" customFormat="1" ht="23.25" customHeight="1">
      <c r="A16" s="175"/>
      <c r="B16" s="175"/>
      <c r="C16" s="175"/>
      <c r="D16" s="175"/>
      <c r="E16" s="175"/>
      <c r="F16" s="175"/>
      <c r="G16" s="175"/>
    </row>
    <row r="17" spans="1:7">
      <c r="A17" s="64"/>
      <c r="B17" s="55"/>
      <c r="C17" s="55"/>
      <c r="D17" s="55"/>
      <c r="E17" s="55"/>
      <c r="F17" s="55"/>
    </row>
    <row r="18" spans="1:7">
      <c r="A18" s="1"/>
      <c r="B18" s="176" t="s">
        <v>4</v>
      </c>
      <c r="C18" s="177"/>
      <c r="D18" s="178"/>
      <c r="E18" s="186" t="s">
        <v>5</v>
      </c>
      <c r="F18" s="187"/>
      <c r="G18" s="188"/>
    </row>
    <row r="19" spans="1:7" ht="25.5" customHeight="1">
      <c r="A19" s="1" t="s">
        <v>24</v>
      </c>
      <c r="B19" s="154"/>
      <c r="C19" s="168"/>
      <c r="D19" s="155"/>
      <c r="E19" s="103"/>
      <c r="F19" s="76"/>
      <c r="G19" s="85"/>
    </row>
    <row r="20" spans="1:7" ht="19.5" customHeight="1">
      <c r="A20" s="4" t="s">
        <v>25</v>
      </c>
      <c r="B20" s="154"/>
      <c r="C20" s="168"/>
      <c r="D20" s="155"/>
      <c r="E20" s="103"/>
      <c r="F20" s="76"/>
      <c r="G20" s="85"/>
    </row>
    <row r="21" spans="1:7">
      <c r="A21" s="1" t="s">
        <v>26</v>
      </c>
      <c r="B21" s="154"/>
      <c r="C21" s="168"/>
      <c r="D21" s="155"/>
      <c r="E21" s="169" t="s">
        <v>27</v>
      </c>
      <c r="F21" s="170"/>
      <c r="G21" s="171"/>
    </row>
    <row r="22" spans="1:7">
      <c r="A22" s="4" t="s">
        <v>6</v>
      </c>
      <c r="B22" s="154"/>
      <c r="C22" s="168"/>
      <c r="D22" s="155"/>
      <c r="E22" s="83"/>
      <c r="F22" s="76"/>
      <c r="G22" s="85"/>
    </row>
    <row r="23" spans="1:7">
      <c r="A23" s="50"/>
      <c r="B23" s="50"/>
      <c r="C23" s="55"/>
      <c r="D23" s="55"/>
      <c r="E23" s="50"/>
    </row>
    <row r="24" spans="1:7">
      <c r="A24" s="50"/>
      <c r="B24" s="50"/>
      <c r="C24" s="52"/>
      <c r="D24" s="54"/>
      <c r="E24" s="54"/>
    </row>
    <row r="25" spans="1:7">
      <c r="A25" s="50"/>
      <c r="B25" s="50"/>
      <c r="C25" s="52"/>
      <c r="D25" s="54"/>
      <c r="E25" s="54"/>
    </row>
  </sheetData>
  <mergeCells count="15">
    <mergeCell ref="B20:D20"/>
    <mergeCell ref="B21:D21"/>
    <mergeCell ref="B22:D22"/>
    <mergeCell ref="E21:G21"/>
    <mergeCell ref="A2:F2"/>
    <mergeCell ref="A3:F3"/>
    <mergeCell ref="A4:F4"/>
    <mergeCell ref="A16:G16"/>
    <mergeCell ref="B18:D18"/>
    <mergeCell ref="B19:D19"/>
    <mergeCell ref="B7:F7"/>
    <mergeCell ref="A5:F5"/>
    <mergeCell ref="G7:G8"/>
    <mergeCell ref="A15:F15"/>
    <mergeCell ref="E18:G18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G5" sqref="G5"/>
    </sheetView>
  </sheetViews>
  <sheetFormatPr defaultRowHeight="16.5"/>
  <cols>
    <col min="1" max="1" width="27.140625" style="43" customWidth="1"/>
    <col min="2" max="2" width="24.5703125" style="43" customWidth="1"/>
    <col min="3" max="3" width="23" style="43" customWidth="1"/>
    <col min="4" max="4" width="23.28515625" style="43" customWidth="1"/>
    <col min="5" max="16384" width="9.140625" style="43"/>
  </cols>
  <sheetData>
    <row r="1" spans="1:5">
      <c r="A1" s="65" t="s">
        <v>33</v>
      </c>
      <c r="D1" s="43" t="s">
        <v>31</v>
      </c>
    </row>
    <row r="2" spans="1:5">
      <c r="B2" s="55"/>
    </row>
    <row r="3" spans="1:5" ht="20.25">
      <c r="A3" s="191" t="s">
        <v>18</v>
      </c>
      <c r="B3" s="191"/>
      <c r="C3" s="191"/>
      <c r="D3" s="191"/>
    </row>
    <row r="4" spans="1:5" ht="23.25" customHeight="1">
      <c r="A4" s="192" t="s">
        <v>32</v>
      </c>
      <c r="B4" s="192"/>
      <c r="C4" s="192"/>
      <c r="D4" s="192"/>
    </row>
    <row r="5" spans="1:5" ht="69" customHeight="1">
      <c r="A5" s="66" t="s">
        <v>57</v>
      </c>
      <c r="B5" s="66" t="s">
        <v>55</v>
      </c>
      <c r="C5" s="66" t="s">
        <v>58</v>
      </c>
      <c r="D5" s="66" t="s">
        <v>56</v>
      </c>
    </row>
    <row r="6" spans="1:5" ht="27.75" hidden="1" customHeight="1">
      <c r="A6" s="67"/>
      <c r="B6" s="67"/>
      <c r="C6" s="78"/>
      <c r="D6" s="47"/>
    </row>
    <row r="7" spans="1:5">
      <c r="A7" s="46" t="s">
        <v>21</v>
      </c>
      <c r="B7" s="109"/>
      <c r="C7" s="109"/>
      <c r="D7" s="106"/>
    </row>
    <row r="8" spans="1:5">
      <c r="A8" s="46" t="s">
        <v>22</v>
      </c>
      <c r="B8" s="109"/>
      <c r="C8" s="109"/>
      <c r="D8" s="107" t="e">
        <f>(B8-B7)/B7</f>
        <v>#DIV/0!</v>
      </c>
    </row>
    <row r="9" spans="1:5">
      <c r="A9" s="46" t="s">
        <v>23</v>
      </c>
      <c r="B9" s="109"/>
      <c r="C9" s="109"/>
      <c r="D9" s="107" t="e">
        <f>(B9-B8)/B8</f>
        <v>#DIV/0!</v>
      </c>
    </row>
    <row r="10" spans="1:5">
      <c r="A10" s="104" t="s">
        <v>3</v>
      </c>
      <c r="B10" s="104">
        <f>SUM(B7:B9)</f>
        <v>0</v>
      </c>
      <c r="C10" s="104"/>
      <c r="D10" s="108" t="e">
        <f>SUM(D7:D9)</f>
        <v>#DIV/0!</v>
      </c>
    </row>
    <row r="11" spans="1:5">
      <c r="A11" s="68" t="s">
        <v>12</v>
      </c>
      <c r="B11" s="111" t="str">
        <f>IF(B10&lt;1,"0.0",IF(B10&lt;10,"0.5",IF(B10&lt;25,"1.5",IF(B10&lt;40,"2.5",IF(B10&lt;40,"2.5",IF(B10&gt;39,"3.5"))))))</f>
        <v>0.0</v>
      </c>
      <c r="C11" s="69"/>
      <c r="D11" s="110" t="e">
        <f>IF(D10&lt;1%,"0.0",IF(D10&lt;10%,"0.50",IF(D10&lt;20%,"0.75",IF(D10&gt;19%,"1.0"))))</f>
        <v>#DIV/0!</v>
      </c>
    </row>
    <row r="12" spans="1:5" s="130" customFormat="1">
      <c r="A12" s="131"/>
    </row>
    <row r="13" spans="1:5" ht="18">
      <c r="A13" s="193" t="s">
        <v>59</v>
      </c>
      <c r="B13" s="112" t="s">
        <v>60</v>
      </c>
      <c r="C13" s="112"/>
      <c r="D13" s="112"/>
      <c r="E13" s="112"/>
    </row>
    <row r="14" spans="1:5">
      <c r="A14" s="193"/>
      <c r="B14" s="194">
        <v>2</v>
      </c>
      <c r="C14" s="194"/>
      <c r="D14" s="194"/>
      <c r="E14" s="194"/>
    </row>
    <row r="15" spans="1:5">
      <c r="A15" s="70"/>
    </row>
    <row r="16" spans="1:5">
      <c r="A16" s="1"/>
      <c r="B16" s="8" t="s">
        <v>4</v>
      </c>
      <c r="C16" s="10" t="s">
        <v>5</v>
      </c>
      <c r="D16" s="189"/>
      <c r="E16" s="190"/>
    </row>
    <row r="17" spans="1:5">
      <c r="A17" s="1" t="s">
        <v>24</v>
      </c>
      <c r="B17" s="2"/>
      <c r="C17" s="7"/>
      <c r="D17" s="5"/>
      <c r="E17" s="6"/>
    </row>
    <row r="18" spans="1:5">
      <c r="A18" s="4" t="s">
        <v>25</v>
      </c>
      <c r="B18" s="2"/>
      <c r="C18" s="7"/>
      <c r="D18" s="5"/>
      <c r="E18" s="6"/>
    </row>
    <row r="19" spans="1:5">
      <c r="A19" s="1" t="s">
        <v>26</v>
      </c>
      <c r="B19" s="2"/>
      <c r="C19" s="10" t="s">
        <v>27</v>
      </c>
      <c r="D19" s="189"/>
      <c r="E19" s="190"/>
    </row>
    <row r="20" spans="1:5">
      <c r="A20" s="4" t="s">
        <v>6</v>
      </c>
      <c r="B20" s="2"/>
      <c r="C20" s="7"/>
      <c r="D20" s="5"/>
      <c r="E20" s="6"/>
    </row>
  </sheetData>
  <mergeCells count="6">
    <mergeCell ref="D16:E16"/>
    <mergeCell ref="D19:E19"/>
    <mergeCell ref="A3:D3"/>
    <mergeCell ref="A4:D4"/>
    <mergeCell ref="A13:A14"/>
    <mergeCell ref="B14:E14"/>
  </mergeCells>
  <conditionalFormatting sqref="B11">
    <cfRule type="containsErrors" dxfId="3" priority="4">
      <formula>ISERROR(B11)</formula>
    </cfRule>
  </conditionalFormatting>
  <conditionalFormatting sqref="D7:D9">
    <cfRule type="containsErrors" dxfId="2" priority="3">
      <formula>ISERROR(D7)</formula>
    </cfRule>
  </conditionalFormatting>
  <conditionalFormatting sqref="D10">
    <cfRule type="containsErrors" dxfId="1" priority="2">
      <formula>ISERROR(D10)</formula>
    </cfRule>
  </conditionalFormatting>
  <conditionalFormatting sqref="D11">
    <cfRule type="containsErrors" dxfId="0" priority="1">
      <formula>ISERROR(D11)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B6" sqref="B6"/>
    </sheetView>
  </sheetViews>
  <sheetFormatPr defaultRowHeight="16.5"/>
  <cols>
    <col min="1" max="1" width="19.28515625" style="43" customWidth="1"/>
    <col min="2" max="2" width="29" style="43" customWidth="1"/>
    <col min="3" max="3" width="23.7109375" style="43" customWidth="1"/>
    <col min="4" max="4" width="26.140625" style="43" customWidth="1"/>
    <col min="5" max="16384" width="9.140625" style="43"/>
  </cols>
  <sheetData>
    <row r="1" spans="1:5">
      <c r="A1" s="43" t="s">
        <v>71</v>
      </c>
      <c r="D1" s="43" t="s">
        <v>31</v>
      </c>
    </row>
    <row r="3" spans="1:5" ht="18.75">
      <c r="A3" s="173" t="s">
        <v>18</v>
      </c>
      <c r="B3" s="173"/>
      <c r="C3" s="173"/>
      <c r="D3" s="173"/>
    </row>
    <row r="4" spans="1:5" ht="62.25" customHeight="1">
      <c r="A4" s="195" t="s">
        <v>66</v>
      </c>
      <c r="B4" s="195"/>
      <c r="C4" s="195"/>
      <c r="D4" s="195"/>
    </row>
    <row r="5" spans="1:5" ht="69" customHeight="1">
      <c r="A5" s="66" t="s">
        <v>20</v>
      </c>
      <c r="B5" s="66" t="s">
        <v>62</v>
      </c>
      <c r="C5" s="66" t="s">
        <v>61</v>
      </c>
      <c r="D5" s="66" t="s">
        <v>63</v>
      </c>
    </row>
    <row r="6" spans="1:5">
      <c r="A6" s="71" t="s">
        <v>21</v>
      </c>
      <c r="B6" s="46"/>
      <c r="C6" s="46"/>
      <c r="D6" s="47"/>
    </row>
    <row r="7" spans="1:5">
      <c r="A7" s="71" t="s">
        <v>22</v>
      </c>
      <c r="B7" s="46"/>
      <c r="C7" s="46"/>
      <c r="D7" s="47"/>
    </row>
    <row r="8" spans="1:5">
      <c r="A8" s="71" t="s">
        <v>23</v>
      </c>
      <c r="B8" s="46"/>
      <c r="C8" s="46"/>
      <c r="D8" s="47"/>
    </row>
    <row r="9" spans="1:5" ht="17.25" thickBot="1">
      <c r="A9" s="48" t="s">
        <v>3</v>
      </c>
      <c r="B9" s="72">
        <f>SUM(B6:B8)</f>
        <v>0</v>
      </c>
      <c r="C9" s="48"/>
      <c r="D9" s="61">
        <f>SUM(D6:D8)</f>
        <v>0</v>
      </c>
    </row>
    <row r="10" spans="1:5" s="115" customFormat="1" ht="19.5" thickTop="1" thickBot="1">
      <c r="A10" s="113" t="s">
        <v>64</v>
      </c>
      <c r="B10" s="114" t="str">
        <f>IF(B9&lt;1,"0.0",IF(B9&lt;2,"1.0",IF(B9&lt;4,"1.5",IF(B9&lt;6,"1.75",IF(B9&gt;5,"2")))))</f>
        <v>0.0</v>
      </c>
      <c r="D10" s="114" t="str">
        <f>IF(D9&lt;5%,"0.0",IF(D9&lt;15%,"0.5",IF(D9&lt;25%,"0.75",IF(D9&gt;24%,"1.0"))))</f>
        <v>0.0</v>
      </c>
    </row>
    <row r="11" spans="1:5" s="131" customFormat="1" ht="17.25" thickTop="1">
      <c r="B11" s="132"/>
      <c r="C11" s="132"/>
    </row>
    <row r="12" spans="1:5">
      <c r="A12" s="55"/>
      <c r="B12" s="55"/>
      <c r="C12" s="55"/>
    </row>
    <row r="13" spans="1:5">
      <c r="A13" s="1"/>
      <c r="B13" s="10" t="s">
        <v>4</v>
      </c>
      <c r="C13" s="9" t="s">
        <v>5</v>
      </c>
      <c r="D13" s="189"/>
      <c r="E13" s="190"/>
    </row>
    <row r="14" spans="1:5" ht="21.75" customHeight="1">
      <c r="A14" s="1" t="s">
        <v>24</v>
      </c>
      <c r="B14" s="7"/>
      <c r="C14" s="3"/>
      <c r="D14" s="5"/>
      <c r="E14" s="6"/>
    </row>
    <row r="15" spans="1:5">
      <c r="A15" s="4" t="s">
        <v>25</v>
      </c>
      <c r="B15" s="7"/>
      <c r="C15" s="3"/>
      <c r="D15" s="5"/>
      <c r="E15" s="6"/>
    </row>
    <row r="16" spans="1:5">
      <c r="A16" s="1" t="s">
        <v>26</v>
      </c>
      <c r="B16" s="7"/>
      <c r="C16" s="9" t="s">
        <v>27</v>
      </c>
      <c r="D16" s="11"/>
      <c r="E16" s="55"/>
    </row>
    <row r="17" spans="1:5">
      <c r="A17" s="4" t="s">
        <v>6</v>
      </c>
      <c r="B17" s="7"/>
      <c r="C17" s="3"/>
      <c r="D17" s="5"/>
      <c r="E17" s="6"/>
    </row>
  </sheetData>
  <mergeCells count="3">
    <mergeCell ref="D13:E13"/>
    <mergeCell ref="A4:D4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scorecard</vt:lpstr>
      <vt:lpstr>KRA3.1</vt:lpstr>
      <vt:lpstr>KRA3.2 (2)</vt:lpstr>
      <vt:lpstr>KRA3.3ab</vt:lpstr>
      <vt:lpstr>KRA3.4</vt:lpstr>
      <vt:lpstr>KRA3.1!Print_Area</vt:lpstr>
      <vt:lpstr>'KRA3.2 (2)'!Print_Area</vt:lpstr>
      <vt:lpstr>KRA3.3ab!Print_Area</vt:lpstr>
      <vt:lpstr>KRA3.4!Print_Area</vt:lpstr>
    </vt:vector>
  </TitlesOfParts>
  <Company>Commission on Higher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apenaflorida</dc:creator>
  <cp:lastModifiedBy>Reymos</cp:lastModifiedBy>
  <cp:lastPrinted>2016-07-01T02:42:45Z</cp:lastPrinted>
  <dcterms:created xsi:type="dcterms:W3CDTF">2016-03-10T01:47:26Z</dcterms:created>
  <dcterms:modified xsi:type="dcterms:W3CDTF">2016-08-11T04:12:50Z</dcterms:modified>
</cp:coreProperties>
</file>